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<sst xmlns="http://schemas.openxmlformats.org/spreadsheetml/2006/main" count="117" uniqueCount="50">
  <si>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</si>
  <si>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</si>
  <si>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</si>
  <si>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</si>
  <si>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</si>
  <si>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</si>
  <si>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</si>
  <si>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</si>
  <si>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</si>
  <si>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</si>
  <si>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</si>
  <si>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</si>
  <si>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</si>
  <si>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</si>
  <si>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</si>
  <si>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</si>
  <si>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</si>
  <si>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</si>
  <si>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</si>
  <si>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</si>
  <si>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</si>
  <si>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</si>
  <si>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</si>
  <si>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</si>
  <si>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</si>
  <si>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</si>
  <si>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</si>
  <si>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</si>
  <si>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</si>
  <si>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</si>
  <si>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</si>
  <si>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</si>
  <si>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</si>
  <si>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</si>
  <si>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</si>
  <si>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</si>
  <si>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</si>
  <si>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</si>
  <si>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</si>
  <si>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</si>
  <si>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</si>
  <si>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</si>
  <si>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</si>
  <si>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</si>
  <si>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</si>
  <si>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</si>
  <si>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</si>
  <si>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</si>
  <si>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</si>
  <si>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April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</si>
</sst>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434710</c:v>
                </c:pt>
                <c:pt idx="1">
                  <c:v>101758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536468</c:v>
                </c:pt>
                <c:pt idx="1">
                  <c:v>5709</c:v>
                </c:pt>
                <c:pt idx="2">
                  <c:v>1083</c:v>
                </c:pt>
                <c:pt idx="3">
                  <c:v>2733</c:v>
                </c:pt>
                <c:pt idx="4">
                  <c:v>188736</c:v>
                </c:pt>
                <c:pt idx="5">
                  <c:v>1539</c:v>
                </c:pt>
                <c:pt idx="6">
                  <c:v>2311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128118702630</c:v>
                </c:pt>
                <c:pt idx="1">
                  <c:v>4963473068</c:v>
                </c:pt>
                <c:pt idx="2">
                  <c:v>2994725863</c:v>
                </c:pt>
                <c:pt idx="3">
                  <c:v>1272929600</c:v>
                </c:pt>
                <c:pt idx="4">
                  <c:v>408841960454</c:v>
                </c:pt>
                <c:pt idx="5">
                  <c:v>16459404000</c:v>
                </c:pt>
                <c:pt idx="6">
                  <c:v>7841247186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84032409144</c:v>
                </c:pt>
                <c:pt idx="1">
                  <c:v>44086293486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238818.90929188693</c:v>
                </c:pt>
                <c:pt idx="1">
                  <c:v>232828.31979605544</c:v>
                </c:pt>
                <c:pt idx="2">
                  <c:v>241451.2787753087</c:v>
                </c:pt>
                <c:pt idx="3">
                  <c:v>222687.77290479775</c:v>
                </c:pt>
                <c:pt idx="4">
                  <c:v>280236.2732045722</c:v>
                </c:pt>
              </c:numCache>
            </c:numRef>
          </c:val>
        </c:ser>
        <c:axId val="61147026"/>
        <c:axId val="13452323"/>
      </c:barChart>
      <c:catAx>
        <c:axId val="61147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452323"/>
        <c:crosses val="autoZero"/>
        <c:auto val="1"/>
        <c:lblOffset val="100"/>
        <c:noMultiLvlLbl val="0"/>
      </c:catAx>
      <c:valAx>
        <c:axId val="13452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1470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10694869.3957115</c:v>
                </c:pt>
                <c:pt idx="1">
                  <c:v>6787500</c:v>
                </c:pt>
                <c:pt idx="2">
                  <c:v>10756768.316831684</c:v>
                </c:pt>
                <c:pt idx="3">
                  <c:v>10213385.507246377</c:v>
                </c:pt>
                <c:pt idx="4">
                  <c:v>11928437.5</c:v>
                </c:pt>
              </c:numCache>
            </c:numRef>
          </c:val>
        </c:ser>
        <c:axId val="53962044"/>
        <c:axId val="15896349"/>
      </c:barChart>
      <c:catAx>
        <c:axId val="5396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5896349"/>
        <c:crosses val="autoZero"/>
        <c:auto val="1"/>
        <c:lblOffset val="100"/>
        <c:noMultiLvlLbl val="0"/>
      </c:catAx>
      <c:valAx>
        <c:axId val="15896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962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869411.9929935191</c:v>
                </c:pt>
                <c:pt idx="1">
                  <c:v>412410.3402268179</c:v>
                </c:pt>
                <c:pt idx="2">
                  <c:v>1032130.6337292162</c:v>
                </c:pt>
                <c:pt idx="3">
                  <c:v>803389.6688571429</c:v>
                </c:pt>
                <c:pt idx="4">
                  <c:v>2159726.9394366196</c:v>
                </c:pt>
              </c:numCache>
            </c:numRef>
          </c:val>
        </c:ser>
        <c:axId val="8849414"/>
        <c:axId val="12535863"/>
      </c:barChart>
      <c:catAx>
        <c:axId val="8849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535863"/>
        <c:crosses val="autoZero"/>
        <c:auto val="1"/>
        <c:lblOffset val="100"/>
        <c:noMultiLvlLbl val="0"/>
      </c:catAx>
      <c:valAx>
        <c:axId val="12535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8494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2765213.1698984304</c:v>
                </c:pt>
                <c:pt idx="1">
                  <c:v>1455735.0084033613</c:v>
                </c:pt>
                <c:pt idx="2">
                  <c:v>3134036.604733728</c:v>
                </c:pt>
                <c:pt idx="3">
                  <c:v>2274742.7658045976</c:v>
                </c:pt>
                <c:pt idx="4">
                  <c:v>7147919.234899329</c:v>
                </c:pt>
              </c:numCache>
            </c:numRef>
          </c:val>
        </c:ser>
        <c:axId val="45713904"/>
        <c:axId val="8771953"/>
      </c:barChart>
      <c:catAx>
        <c:axId val="45713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771953"/>
        <c:crosses val="autoZero"/>
        <c:auto val="1"/>
        <c:lblOffset val="100"/>
        <c:noMultiLvlLbl val="0"/>
      </c:catAx>
      <c:valAx>
        <c:axId val="8771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713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1838714"/>
        <c:axId val="39439563"/>
      </c:barChart>
      <c:catAx>
        <c:axId val="11838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439563"/>
        <c:crosses val="autoZero"/>
        <c:auto val="1"/>
        <c:lblOffset val="100"/>
        <c:noMultiLvlLbl val="0"/>
      </c:catAx>
      <c:valAx>
        <c:axId val="39439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838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9411748"/>
        <c:axId val="40488005"/>
      </c:barChart>
      <c:catAx>
        <c:axId val="19411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488005"/>
        <c:crosses val="autoZero"/>
        <c:auto val="1"/>
        <c:lblOffset val="100"/>
        <c:noMultiLvlLbl val="0"/>
      </c:catAx>
      <c:valAx>
        <c:axId val="40488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4117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105830</c:v>
                </c:pt>
                <c:pt idx="1">
                  <c:v>1357</c:v>
                </c:pt>
                <c:pt idx="2">
                  <c:v>238</c:v>
                </c:pt>
                <c:pt idx="3">
                  <c:v>314</c:v>
                </c:pt>
                <c:pt idx="4">
                  <c:v>10145</c:v>
                </c:pt>
                <c:pt idx="5">
                  <c:v>712</c:v>
                </c:pt>
                <c:pt idx="6">
                  <c:v>622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812549d1-615f-453c-bf05-5a07b5c124e2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$128.12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926d7aef-fc94-40ac-929b-96eca60ed313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536,468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0.628</cdr:y>
    </cdr:from>
    <cdr:to>
      <cdr:x>0.65775</cdr:x>
      <cdr:y>0.715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0.4355</cdr:x>
      <cdr:y>0.01325</cdr:y>
    </cdr:from>
    <cdr:to>
      <cdr:x>0.617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28900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1d90c2f3-1003-42e7-b8ce-8b4176633efb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738,579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37c64972-1a75-4992-9e34-5776731260c0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$570,492,442,801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c4dfb4b1-c8a0-4101-a0e0-0e9e55a7bc32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119,218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434710</v>
      </c>
      <c r="C6" s="7">
        <f>B6/B$9</f>
        <v>0.8103186024143099</v>
      </c>
      <c r="D6" s="14">
        <v>84032409144</v>
      </c>
      <c r="E6" s="7">
        <f>D6/D$9</f>
        <v>0.6558949428849676</v>
      </c>
    </row>
    <row r="7" spans="1:5" ht="12.75">
      <c r="A7" s="1" t="s">
        <v>30</v>
      </c>
      <c r="B7" s="6">
        <v>101758</v>
      </c>
      <c r="C7" s="7">
        <f>B7/B$9</f>
        <v>0.1896813975856901</v>
      </c>
      <c r="D7" s="14">
        <v>44086293486</v>
      </c>
      <c r="E7" s="7">
        <f>D7/D$9</f>
        <v>0.34410505711503236</v>
      </c>
    </row>
    <row r="9" spans="1:7" ht="12.75">
      <c r="A9" s="9" t="s">
        <v>12</v>
      </c>
      <c r="B9" s="10">
        <f>SUM(B6:B7)</f>
        <v>536468</v>
      </c>
      <c r="C9" s="29">
        <f>SUM(C6:C7)</f>
        <v>1</v>
      </c>
      <c r="D9" s="15">
        <f>SUM(D6:D7)</f>
        <v>128118702630</v>
      </c>
      <c r="E9" s="29">
        <f>SUM(E6:E7)</f>
        <v>1</v>
      </c>
      <c r="G9" s="54">
        <f>+D9/1000000000</f>
        <v>128.11870263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105830</v>
      </c>
      <c r="C5" s="7">
        <f>B5/B$13</f>
        <v>0.8877015215823114</v>
      </c>
      <c r="D5" s="6">
        <v>536468</v>
      </c>
      <c r="E5" s="7">
        <f>D5/D$13</f>
        <v>0.7263515480402232</v>
      </c>
      <c r="F5" s="14">
        <v>128118702630</v>
      </c>
      <c r="G5" s="7">
        <f>F5/F$13</f>
        <v>0.224575635044285</v>
      </c>
      <c r="H5" s="14">
        <f>IF(D5=0,"-",+F5/D5)</f>
        <v>238818.90929188693</v>
      </c>
      <c r="I5" s="25"/>
    </row>
    <row r="6" spans="1:8" ht="12.75">
      <c r="A6" s="51" t="s">
        <v>6</v>
      </c>
      <c r="B6" s="6">
        <v>1357</v>
      </c>
      <c r="C6" s="7">
        <f aca="true" t="shared" si="0" ref="C6:C11">B6/B$13</f>
        <v>0.011382509352614537</v>
      </c>
      <c r="D6" s="6">
        <v>5709</v>
      </c>
      <c r="E6" s="7">
        <f aca="true" t="shared" si="1" ref="E6:E11">D6/D$13</f>
        <v>0.007729707993322312</v>
      </c>
      <c r="F6" s="14">
        <v>4963473068</v>
      </c>
      <c r="G6" s="7">
        <f aca="true" t="shared" si="2" ref="G6:G11">F6/F$13</f>
        <v>0.008700330969557411</v>
      </c>
      <c r="H6" s="14">
        <f aca="true" t="shared" si="3" ref="H6:H11">IF(D6=0,"-",+F6/D6)</f>
        <v>869411.9929935191</v>
      </c>
    </row>
    <row r="7" spans="1:8" ht="12.75">
      <c r="A7" s="51" t="s">
        <v>7</v>
      </c>
      <c r="B7" s="6">
        <v>238</v>
      </c>
      <c r="C7" s="7">
        <f t="shared" si="0"/>
        <v>0.0019963428341357847</v>
      </c>
      <c r="D7" s="6">
        <v>1083</v>
      </c>
      <c r="E7" s="7">
        <f t="shared" si="1"/>
        <v>0.0014663292620017629</v>
      </c>
      <c r="F7" s="14">
        <v>2994725863</v>
      </c>
      <c r="G7" s="7">
        <f t="shared" si="2"/>
        <v>0.00524936990978621</v>
      </c>
      <c r="H7" s="14">
        <f t="shared" si="3"/>
        <v>2765213.1698984304</v>
      </c>
    </row>
    <row r="8" spans="1:8" ht="12.75">
      <c r="A8" s="51" t="s">
        <v>8</v>
      </c>
      <c r="B8" s="6">
        <v>314</v>
      </c>
      <c r="C8" s="7">
        <f t="shared" si="0"/>
        <v>0.00263383046184301</v>
      </c>
      <c r="D8" s="6">
        <v>2733</v>
      </c>
      <c r="E8" s="7">
        <f t="shared" si="1"/>
        <v>0.003700348913250986</v>
      </c>
      <c r="F8" s="14">
        <v>1272929600</v>
      </c>
      <c r="G8" s="7">
        <f t="shared" si="2"/>
        <v>0.002231282142406968</v>
      </c>
      <c r="H8" s="14">
        <f t="shared" si="3"/>
        <v>465762.7515550677</v>
      </c>
    </row>
    <row r="9" spans="1:8" ht="12.75">
      <c r="A9" s="51" t="s">
        <v>9</v>
      </c>
      <c r="B9" s="6">
        <v>10145</v>
      </c>
      <c r="C9" s="7">
        <f t="shared" si="0"/>
        <v>0.08509621030381319</v>
      </c>
      <c r="D9" s="6">
        <v>188736</v>
      </c>
      <c r="E9" s="7">
        <f t="shared" si="1"/>
        <v>0.25553935327162025</v>
      </c>
      <c r="F9" s="14">
        <v>408841960454</v>
      </c>
      <c r="G9" s="7">
        <f t="shared" si="2"/>
        <v>0.7166474606511358</v>
      </c>
      <c r="H9" s="14">
        <f t="shared" si="3"/>
        <v>2166210.7941993047</v>
      </c>
    </row>
    <row r="10" spans="1:8" ht="12.75">
      <c r="A10" s="51" t="s">
        <v>10</v>
      </c>
      <c r="B10" s="6">
        <v>712</v>
      </c>
      <c r="C10" s="7">
        <f t="shared" si="0"/>
        <v>0.005972252512204533</v>
      </c>
      <c r="D10" s="6">
        <v>1539</v>
      </c>
      <c r="E10" s="7">
        <f t="shared" si="1"/>
        <v>0.002083731056528821</v>
      </c>
      <c r="F10" s="14">
        <v>16459404000</v>
      </c>
      <c r="G10" s="7">
        <f t="shared" si="2"/>
        <v>0.02885122179566083</v>
      </c>
      <c r="H10" s="14">
        <f t="shared" si="3"/>
        <v>10694869.3957115</v>
      </c>
    </row>
    <row r="11" spans="1:8" ht="12.75">
      <c r="A11" s="51" t="s">
        <v>11</v>
      </c>
      <c r="B11" s="6">
        <v>622</v>
      </c>
      <c r="C11" s="7">
        <f t="shared" si="0"/>
        <v>0.005217332953077555</v>
      </c>
      <c r="D11" s="6">
        <v>2311</v>
      </c>
      <c r="E11" s="7">
        <f t="shared" si="1"/>
        <v>0.0031289814630526998</v>
      </c>
      <c r="F11" s="14">
        <v>7841247186</v>
      </c>
      <c r="G11" s="7">
        <f t="shared" si="2"/>
        <v>0.013744699487167783</v>
      </c>
      <c r="H11" s="14">
        <f t="shared" si="3"/>
        <v>3393010.465599308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119218</v>
      </c>
      <c r="C13" s="11">
        <f t="shared" si="4"/>
        <v>1</v>
      </c>
      <c r="D13" s="10">
        <f t="shared" si="4"/>
        <v>738579</v>
      </c>
      <c r="E13" s="12">
        <f t="shared" si="4"/>
        <v>1</v>
      </c>
      <c r="F13" s="15">
        <f t="shared" si="4"/>
        <v>570492442801</v>
      </c>
      <c r="G13" s="12">
        <f t="shared" si="4"/>
        <v>1</v>
      </c>
      <c r="H13" s="15">
        <f>F13/D13</f>
        <v>772418.9867312772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54423</v>
      </c>
      <c r="C16" s="7">
        <f aca="true" t="shared" si="5" ref="C16:C22">B16/B$24</f>
        <v>0.9058120568556306</v>
      </c>
      <c r="D16" s="6">
        <v>163770</v>
      </c>
      <c r="E16" s="7">
        <f aca="true" t="shared" si="6" ref="E16:E22">D16/D$24</f>
        <v>0.8096843728987857</v>
      </c>
      <c r="F16" s="20">
        <v>38130293933</v>
      </c>
      <c r="G16" s="7">
        <f aca="true" t="shared" si="7" ref="G16:G22">F16/F$24</f>
        <v>0.48287474887197</v>
      </c>
      <c r="H16" s="20">
        <f aca="true" t="shared" si="8" ref="H16:H22">IF(D16=0,"-",+F16/D16)</f>
        <v>232828.31979605544</v>
      </c>
      <c r="J16" s="8"/>
      <c r="M16" s="1"/>
      <c r="N16" s="1"/>
    </row>
    <row r="17" spans="1:14" ht="12.75">
      <c r="A17" s="1" t="s">
        <v>6</v>
      </c>
      <c r="B17" s="6">
        <v>580</v>
      </c>
      <c r="C17" s="7">
        <f t="shared" si="5"/>
        <v>0.009653473586098998</v>
      </c>
      <c r="D17" s="6">
        <v>1499</v>
      </c>
      <c r="E17" s="7">
        <f t="shared" si="6"/>
        <v>0.007411106276944983</v>
      </c>
      <c r="F17" s="20">
        <v>618203100</v>
      </c>
      <c r="G17" s="7">
        <f t="shared" si="7"/>
        <v>0.007828805809598618</v>
      </c>
      <c r="H17" s="20">
        <f t="shared" si="8"/>
        <v>412410.3402268179</v>
      </c>
      <c r="J17" s="8"/>
      <c r="M17" s="1"/>
      <c r="N17" s="1"/>
    </row>
    <row r="18" spans="1:14" ht="12.75">
      <c r="A18" s="1" t="s">
        <v>7</v>
      </c>
      <c r="B18" s="6">
        <v>83</v>
      </c>
      <c r="C18" s="7">
        <f t="shared" si="5"/>
        <v>0.0013814453580107188</v>
      </c>
      <c r="D18" s="6">
        <v>238</v>
      </c>
      <c r="E18" s="7">
        <f t="shared" si="6"/>
        <v>0.001176679982597002</v>
      </c>
      <c r="F18" s="20">
        <v>346464932</v>
      </c>
      <c r="G18" s="7">
        <f t="shared" si="7"/>
        <v>0.004387565627645333</v>
      </c>
      <c r="H18" s="20">
        <f t="shared" si="8"/>
        <v>1455735.0084033613</v>
      </c>
      <c r="J18" s="8"/>
      <c r="M18" s="1"/>
      <c r="N18" s="1"/>
    </row>
    <row r="19" spans="1:14" ht="12.75">
      <c r="A19" s="1" t="s">
        <v>8</v>
      </c>
      <c r="B19" s="6">
        <v>164</v>
      </c>
      <c r="C19" s="7">
        <f t="shared" si="5"/>
        <v>0.002729602876069372</v>
      </c>
      <c r="D19" s="6">
        <v>713</v>
      </c>
      <c r="E19" s="7">
        <f t="shared" si="6"/>
        <v>0.0035250959142506823</v>
      </c>
      <c r="F19" s="20">
        <v>295070000</v>
      </c>
      <c r="G19" s="7">
        <f t="shared" si="7"/>
        <v>0.003736710039529508</v>
      </c>
      <c r="H19" s="20">
        <f t="shared" si="8"/>
        <v>413842.91725105187</v>
      </c>
      <c r="J19" s="8"/>
      <c r="M19" s="1"/>
      <c r="N19" s="1"/>
    </row>
    <row r="20" spans="1:14" ht="12.75">
      <c r="A20" s="1" t="s">
        <v>9</v>
      </c>
      <c r="B20" s="6">
        <v>4680</v>
      </c>
      <c r="C20" s="7">
        <f t="shared" si="5"/>
        <v>0.0778935454878333</v>
      </c>
      <c r="D20" s="6">
        <v>35572</v>
      </c>
      <c r="E20" s="7">
        <f t="shared" si="6"/>
        <v>0.17586916109638887</v>
      </c>
      <c r="F20" s="20">
        <v>38834205000</v>
      </c>
      <c r="G20" s="7">
        <f t="shared" si="7"/>
        <v>0.4917889439815875</v>
      </c>
      <c r="H20" s="20">
        <f t="shared" si="8"/>
        <v>1091707.1010907455</v>
      </c>
      <c r="J20" s="8"/>
      <c r="M20" s="1"/>
      <c r="N20" s="1"/>
    </row>
    <row r="21" spans="1:14" ht="12.75">
      <c r="A21" s="1" t="s">
        <v>10</v>
      </c>
      <c r="B21" s="6">
        <v>18</v>
      </c>
      <c r="C21" s="7">
        <f t="shared" si="5"/>
        <v>0.00029959055956858957</v>
      </c>
      <c r="D21" s="6">
        <v>24</v>
      </c>
      <c r="E21" s="7">
        <f t="shared" si="6"/>
        <v>0.0001186568049677649</v>
      </c>
      <c r="F21" s="20">
        <v>162900000</v>
      </c>
      <c r="G21" s="7">
        <f t="shared" si="7"/>
        <v>0.0020629344407745854</v>
      </c>
      <c r="H21" s="20">
        <f t="shared" si="8"/>
        <v>6787500</v>
      </c>
      <c r="J21" s="8"/>
      <c r="M21" s="1"/>
      <c r="N21" s="1"/>
    </row>
    <row r="22" spans="1:14" ht="12.75">
      <c r="A22" s="1" t="s">
        <v>11</v>
      </c>
      <c r="B22" s="6">
        <v>134</v>
      </c>
      <c r="C22" s="7">
        <f t="shared" si="5"/>
        <v>0.0022302852767883893</v>
      </c>
      <c r="D22" s="6">
        <v>448</v>
      </c>
      <c r="E22" s="7">
        <f t="shared" si="6"/>
        <v>0.0022149270260649447</v>
      </c>
      <c r="F22" s="20">
        <v>578048152</v>
      </c>
      <c r="G22" s="7">
        <f t="shared" si="7"/>
        <v>0.007320291228894429</v>
      </c>
      <c r="H22" s="20">
        <f t="shared" si="8"/>
        <v>1290286.0535714286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60082</v>
      </c>
      <c r="C24" s="11">
        <f t="shared" si="9"/>
        <v>1.0000000000000002</v>
      </c>
      <c r="D24" s="10">
        <f t="shared" si="9"/>
        <v>202264</v>
      </c>
      <c r="E24" s="11">
        <f t="shared" si="9"/>
        <v>0.9999999999999999</v>
      </c>
      <c r="F24" s="21">
        <f t="shared" si="9"/>
        <v>78965185117</v>
      </c>
      <c r="G24" s="11">
        <f t="shared" si="9"/>
        <v>0.9999999999999999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105166</v>
      </c>
      <c r="C27" s="7">
        <f>B27/B$35</f>
        <v>0.8874168832483883</v>
      </c>
      <c r="D27" s="6">
        <v>372698</v>
      </c>
      <c r="E27" s="7">
        <f>D27/D$35</f>
        <v>0.6949236922331092</v>
      </c>
      <c r="F27" s="20">
        <v>89988408697</v>
      </c>
      <c r="G27" s="7">
        <f>F27/F$35</f>
        <v>0.18307918287382757</v>
      </c>
      <c r="H27" s="20">
        <f aca="true" t="shared" si="10" ref="H27:H33">IF(D27=0,"-",+F27/D27)</f>
        <v>241451.2787753087</v>
      </c>
      <c r="J27" s="8"/>
    </row>
    <row r="28" spans="1:10" ht="12.75">
      <c r="A28" s="1" t="s">
        <v>6</v>
      </c>
      <c r="B28" s="6">
        <v>1349</v>
      </c>
      <c r="C28" s="7">
        <f aca="true" t="shared" si="11" ref="C28:C33">B28/B$35</f>
        <v>0.011383197758801094</v>
      </c>
      <c r="D28" s="6">
        <v>4210</v>
      </c>
      <c r="E28" s="7">
        <f aca="true" t="shared" si="12" ref="E28:E33">D28/D$35</f>
        <v>0.007849864352106505</v>
      </c>
      <c r="F28" s="20">
        <v>4345269968</v>
      </c>
      <c r="G28" s="7">
        <f aca="true" t="shared" si="13" ref="G28:G33">F28/F$35</f>
        <v>0.008840343846797502</v>
      </c>
      <c r="H28" s="20">
        <f t="shared" si="10"/>
        <v>1032130.6337292162</v>
      </c>
      <c r="J28" s="8"/>
    </row>
    <row r="29" spans="1:10" ht="12.75">
      <c r="A29" s="1" t="s">
        <v>7</v>
      </c>
      <c r="B29" s="6">
        <v>237</v>
      </c>
      <c r="C29" s="7">
        <f t="shared" si="11"/>
        <v>0.0019998649880176864</v>
      </c>
      <c r="D29" s="6">
        <v>845</v>
      </c>
      <c r="E29" s="7">
        <f t="shared" si="12"/>
        <v>0.0015755665979881226</v>
      </c>
      <c r="F29" s="20">
        <v>2648260931</v>
      </c>
      <c r="G29" s="7">
        <f t="shared" si="13"/>
        <v>0.005387821101678457</v>
      </c>
      <c r="H29" s="20">
        <f t="shared" si="10"/>
        <v>3134036.604733728</v>
      </c>
      <c r="J29" s="8"/>
    </row>
    <row r="30" spans="1:10" ht="12.75">
      <c r="A30" s="1" t="s">
        <v>8</v>
      </c>
      <c r="B30" s="6">
        <v>312</v>
      </c>
      <c r="C30" s="7">
        <f t="shared" si="11"/>
        <v>0.0026327336551118913</v>
      </c>
      <c r="D30" s="6">
        <v>2020</v>
      </c>
      <c r="E30" s="7">
        <f t="shared" si="12"/>
        <v>0.003766443228326636</v>
      </c>
      <c r="F30" s="20">
        <v>977859600</v>
      </c>
      <c r="G30" s="7">
        <f t="shared" si="13"/>
        <v>0.001989431073685562</v>
      </c>
      <c r="H30" s="20">
        <f t="shared" si="10"/>
        <v>484088.9108910891</v>
      </c>
      <c r="J30" s="8"/>
    </row>
    <row r="31" spans="1:10" ht="12.75">
      <c r="A31" s="1" t="s">
        <v>9</v>
      </c>
      <c r="B31" s="6">
        <v>10141</v>
      </c>
      <c r="C31" s="7">
        <f t="shared" si="11"/>
        <v>0.08557228204003105</v>
      </c>
      <c r="D31" s="6">
        <v>153164</v>
      </c>
      <c r="E31" s="7">
        <f t="shared" si="12"/>
        <v>0.2855858963482282</v>
      </c>
      <c r="F31" s="20">
        <v>370007755454</v>
      </c>
      <c r="G31" s="7">
        <f t="shared" si="13"/>
        <v>0.7527715903232285</v>
      </c>
      <c r="H31" s="20">
        <f t="shared" si="10"/>
        <v>2415761.8987098797</v>
      </c>
      <c r="J31" s="8"/>
    </row>
    <row r="32" spans="1:10" ht="12.75">
      <c r="A32" s="1" t="s">
        <v>10</v>
      </c>
      <c r="B32" s="6">
        <v>710</v>
      </c>
      <c r="C32" s="7">
        <f t="shared" si="11"/>
        <v>0.005991156715158471</v>
      </c>
      <c r="D32" s="6">
        <v>1515</v>
      </c>
      <c r="E32" s="7">
        <f t="shared" si="12"/>
        <v>0.0028248324212449775</v>
      </c>
      <c r="F32" s="20">
        <v>16296504000</v>
      </c>
      <c r="G32" s="7">
        <f t="shared" si="13"/>
        <v>0.03315483270813219</v>
      </c>
      <c r="H32" s="20">
        <f t="shared" si="10"/>
        <v>10756768.316831684</v>
      </c>
      <c r="J32" s="8"/>
    </row>
    <row r="33" spans="1:10" ht="12.75">
      <c r="A33" s="1" t="s">
        <v>11</v>
      </c>
      <c r="B33" s="6">
        <v>593</v>
      </c>
      <c r="C33" s="7">
        <f t="shared" si="11"/>
        <v>0.0050038815944915115</v>
      </c>
      <c r="D33" s="6">
        <v>1863</v>
      </c>
      <c r="E33" s="7">
        <f t="shared" si="12"/>
        <v>0.003473704818996299</v>
      </c>
      <c r="F33" s="20">
        <v>7263199034</v>
      </c>
      <c r="G33" s="7">
        <f t="shared" si="13"/>
        <v>0.014776798072650262</v>
      </c>
      <c r="H33" s="20">
        <f t="shared" si="10"/>
        <v>3898657.5598497046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118508</v>
      </c>
      <c r="C35" s="11">
        <f t="shared" si="14"/>
        <v>1.0000000000000002</v>
      </c>
      <c r="D35" s="10">
        <f t="shared" si="14"/>
        <v>536315</v>
      </c>
      <c r="E35" s="11">
        <f t="shared" si="14"/>
        <v>1</v>
      </c>
      <c r="F35" s="21">
        <f t="shared" si="14"/>
        <v>491527257684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94357</v>
      </c>
      <c r="C38" s="7">
        <f aca="true" t="shared" si="15" ref="C38:C44">B38/B$46</f>
        <v>0.8875396235643807</v>
      </c>
      <c r="D38" s="6">
        <v>251181</v>
      </c>
      <c r="E38" s="7">
        <f aca="true" t="shared" si="16" ref="E38:E44">D38/D$46</f>
        <v>0.7650586629954068</v>
      </c>
      <c r="F38" s="20">
        <v>55934937486</v>
      </c>
      <c r="G38" s="7">
        <f aca="true" t="shared" si="17" ref="G38:G44">F38/F$46</f>
        <v>0.21748445607749373</v>
      </c>
      <c r="H38" s="20">
        <f aca="true" t="shared" si="18" ref="H38:H44">IF(D38=0,"-",+F38/D38)</f>
        <v>222687.77290479775</v>
      </c>
      <c r="J38" s="8"/>
      <c r="N38" s="1"/>
    </row>
    <row r="39" spans="1:14" ht="12.75">
      <c r="A39" s="1" t="s">
        <v>6</v>
      </c>
      <c r="B39" s="6">
        <v>1268</v>
      </c>
      <c r="C39" s="7">
        <f t="shared" si="15"/>
        <v>0.011927045610602654</v>
      </c>
      <c r="D39" s="6">
        <v>3500</v>
      </c>
      <c r="E39" s="7">
        <f t="shared" si="16"/>
        <v>0.010660461262929617</v>
      </c>
      <c r="F39" s="20">
        <v>2811863841</v>
      </c>
      <c r="G39" s="7">
        <f t="shared" si="17"/>
        <v>0.010933000116017279</v>
      </c>
      <c r="H39" s="20">
        <f t="shared" si="18"/>
        <v>803389.6688571429</v>
      </c>
      <c r="J39" s="8"/>
      <c r="N39" s="1"/>
    </row>
    <row r="40" spans="1:14" ht="12.75">
      <c r="A40" s="1" t="s">
        <v>7</v>
      </c>
      <c r="B40" s="6">
        <v>227</v>
      </c>
      <c r="C40" s="7">
        <f t="shared" si="15"/>
        <v>0.002135204537544797</v>
      </c>
      <c r="D40" s="6">
        <v>696</v>
      </c>
      <c r="E40" s="7">
        <f t="shared" si="16"/>
        <v>0.0021199088682854325</v>
      </c>
      <c r="F40" s="20">
        <v>1583220965</v>
      </c>
      <c r="G40" s="7">
        <f t="shared" si="17"/>
        <v>0.006155829717512267</v>
      </c>
      <c r="H40" s="20">
        <f t="shared" si="18"/>
        <v>2274742.7658045976</v>
      </c>
      <c r="J40" s="8"/>
      <c r="N40" s="1"/>
    </row>
    <row r="41" spans="1:14" ht="12.75">
      <c r="A41" s="1" t="s">
        <v>8</v>
      </c>
      <c r="B41" s="6">
        <v>281</v>
      </c>
      <c r="C41" s="7">
        <f t="shared" si="15"/>
        <v>0.002643138656608317</v>
      </c>
      <c r="D41" s="6">
        <v>1182</v>
      </c>
      <c r="E41" s="7">
        <f t="shared" si="16"/>
        <v>0.003600190060795088</v>
      </c>
      <c r="F41" s="20">
        <v>533548600</v>
      </c>
      <c r="G41" s="7">
        <f t="shared" si="17"/>
        <v>0.002074526803412476</v>
      </c>
      <c r="H41" s="20">
        <f t="shared" si="18"/>
        <v>451394.7546531303</v>
      </c>
      <c r="J41" s="8"/>
      <c r="N41" s="1"/>
    </row>
    <row r="42" spans="1:14" ht="12.75">
      <c r="A42" s="1" t="s">
        <v>9</v>
      </c>
      <c r="B42" s="6">
        <v>8974</v>
      </c>
      <c r="C42" s="7">
        <f t="shared" si="15"/>
        <v>0.08441112563844497</v>
      </c>
      <c r="D42" s="6">
        <v>69598</v>
      </c>
      <c r="E42" s="7">
        <f t="shared" si="16"/>
        <v>0.21198479513639298</v>
      </c>
      <c r="F42" s="20">
        <v>181478619913</v>
      </c>
      <c r="G42" s="7">
        <f t="shared" si="17"/>
        <v>0.7056194342105361</v>
      </c>
      <c r="H42" s="20">
        <f t="shared" si="18"/>
        <v>2607526.364450128</v>
      </c>
      <c r="J42" s="8"/>
      <c r="N42" s="1"/>
    </row>
    <row r="43" spans="1:14" ht="12.75">
      <c r="A43" s="1" t="s">
        <v>10</v>
      </c>
      <c r="B43" s="6">
        <v>709</v>
      </c>
      <c r="C43" s="7">
        <f t="shared" si="15"/>
        <v>0.006668986859556216</v>
      </c>
      <c r="D43" s="6">
        <v>1035</v>
      </c>
      <c r="E43" s="7">
        <f t="shared" si="16"/>
        <v>0.003152450687752044</v>
      </c>
      <c r="F43" s="20">
        <v>10570854000</v>
      </c>
      <c r="G43" s="7">
        <f t="shared" si="17"/>
        <v>0.04110126042493596</v>
      </c>
      <c r="H43" s="20">
        <f t="shared" si="18"/>
        <v>10213385.507246377</v>
      </c>
      <c r="J43" s="8"/>
      <c r="N43" s="1"/>
    </row>
    <row r="44" spans="1:14" ht="12.75">
      <c r="A44" s="1" t="s">
        <v>11</v>
      </c>
      <c r="B44" s="6">
        <v>497</v>
      </c>
      <c r="C44" s="7">
        <f t="shared" si="15"/>
        <v>0.004674875132862397</v>
      </c>
      <c r="D44" s="6">
        <v>1124</v>
      </c>
      <c r="E44" s="7">
        <f t="shared" si="16"/>
        <v>0.0034235309884379683</v>
      </c>
      <c r="F44" s="20">
        <v>4277462024</v>
      </c>
      <c r="G44" s="7">
        <f t="shared" si="17"/>
        <v>0.016631492650092197</v>
      </c>
      <c r="H44" s="20">
        <f t="shared" si="18"/>
        <v>3805571.1957295374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106313</v>
      </c>
      <c r="C46" s="11">
        <f t="shared" si="19"/>
        <v>1</v>
      </c>
      <c r="D46" s="10">
        <f t="shared" si="19"/>
        <v>328316</v>
      </c>
      <c r="E46" s="11">
        <f t="shared" si="19"/>
        <v>0.9999999999999999</v>
      </c>
      <c r="F46" s="10">
        <f t="shared" si="19"/>
        <v>257190506829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78272</v>
      </c>
      <c r="C49" s="7">
        <f aca="true" t="shared" si="20" ref="C49:C55">B49/B$57</f>
        <v>0.8778726124650912</v>
      </c>
      <c r="D49" s="6">
        <v>121517</v>
      </c>
      <c r="E49" s="7">
        <f aca="true" t="shared" si="21" ref="E49:E55">D49/D$57</f>
        <v>0.5842191548997832</v>
      </c>
      <c r="F49" s="20">
        <v>34053471211</v>
      </c>
      <c r="G49" s="7">
        <f aca="true" t="shared" si="22" ref="G49:G55">F49/F$57</f>
        <v>0.1453185259535803</v>
      </c>
      <c r="H49" s="20">
        <f aca="true" t="shared" si="23" ref="H49:H55">IF(D49=0,"-",+F49/D49)</f>
        <v>280236.2732045722</v>
      </c>
      <c r="J49" s="8"/>
      <c r="N49" s="1"/>
    </row>
    <row r="50" spans="1:14" ht="12.75">
      <c r="A50" s="1" t="s">
        <v>6</v>
      </c>
      <c r="B50" s="6">
        <v>502</v>
      </c>
      <c r="C50" s="7">
        <f t="shared" si="20"/>
        <v>0.005630264353248617</v>
      </c>
      <c r="D50" s="6">
        <v>710</v>
      </c>
      <c r="E50" s="7">
        <f t="shared" si="21"/>
        <v>0.0034134779494132184</v>
      </c>
      <c r="F50" s="20">
        <v>1533406127</v>
      </c>
      <c r="G50" s="7">
        <f t="shared" si="22"/>
        <v>0.0065436007002965665</v>
      </c>
      <c r="H50" s="20">
        <f t="shared" si="23"/>
        <v>2159726.9394366196</v>
      </c>
      <c r="J50" s="8"/>
      <c r="N50" s="1"/>
    </row>
    <row r="51" spans="1:14" ht="12.75">
      <c r="A51" s="1" t="s">
        <v>7</v>
      </c>
      <c r="B51" s="6">
        <v>51</v>
      </c>
      <c r="C51" s="7">
        <f t="shared" si="20"/>
        <v>0.0005719989681587241</v>
      </c>
      <c r="D51" s="6">
        <v>149</v>
      </c>
      <c r="E51" s="7">
        <f t="shared" si="21"/>
        <v>0.000716349597834605</v>
      </c>
      <c r="F51" s="20">
        <v>1065039966</v>
      </c>
      <c r="G51" s="7">
        <f t="shared" si="22"/>
        <v>0.0045449122346968625</v>
      </c>
      <c r="H51" s="20">
        <f t="shared" si="23"/>
        <v>7147919.234899329</v>
      </c>
      <c r="J51" s="8"/>
      <c r="N51" s="1"/>
    </row>
    <row r="52" spans="1:14" ht="12.75">
      <c r="A52" s="1" t="s">
        <v>8</v>
      </c>
      <c r="B52" s="6">
        <v>273</v>
      </c>
      <c r="C52" s="7">
        <f t="shared" si="20"/>
        <v>0.003061876829555523</v>
      </c>
      <c r="D52" s="6">
        <v>838</v>
      </c>
      <c r="E52" s="7">
        <f t="shared" si="21"/>
        <v>0.0040288655233919396</v>
      </c>
      <c r="F52" s="20">
        <v>444311000</v>
      </c>
      <c r="G52" s="7">
        <f t="shared" si="22"/>
        <v>0.0018960363595504712</v>
      </c>
      <c r="H52" s="20">
        <f t="shared" si="23"/>
        <v>530204.0572792363</v>
      </c>
      <c r="J52" s="8"/>
      <c r="N52" s="1"/>
    </row>
    <row r="53" spans="1:14" ht="12.75">
      <c r="A53" s="1" t="s">
        <v>9</v>
      </c>
      <c r="B53" s="6">
        <v>9379</v>
      </c>
      <c r="C53" s="7">
        <f t="shared" si="20"/>
        <v>0.1051917318109936</v>
      </c>
      <c r="D53" s="6">
        <v>83566</v>
      </c>
      <c r="E53" s="7">
        <f t="shared" si="21"/>
        <v>0.4017615469305141</v>
      </c>
      <c r="F53" s="20">
        <v>188529135541</v>
      </c>
      <c r="G53" s="7">
        <f t="shared" si="22"/>
        <v>0.8045222734083897</v>
      </c>
      <c r="H53" s="20">
        <f t="shared" si="23"/>
        <v>2256050.732845894</v>
      </c>
      <c r="J53" s="8"/>
      <c r="N53" s="1"/>
    </row>
    <row r="54" spans="1:14" ht="12.75">
      <c r="A54" s="1" t="s">
        <v>10</v>
      </c>
      <c r="B54" s="6">
        <v>342</v>
      </c>
      <c r="C54" s="7">
        <f t="shared" si="20"/>
        <v>0.00383575778647615</v>
      </c>
      <c r="D54" s="6">
        <v>480</v>
      </c>
      <c r="E54" s="7">
        <f t="shared" si="21"/>
        <v>0.002307703402420204</v>
      </c>
      <c r="F54" s="20">
        <v>5725650000</v>
      </c>
      <c r="G54" s="7">
        <f t="shared" si="22"/>
        <v>0.02443342744622608</v>
      </c>
      <c r="H54" s="20">
        <f t="shared" si="23"/>
        <v>11928437.5</v>
      </c>
      <c r="J54" s="8"/>
      <c r="N54" s="1"/>
    </row>
    <row r="55" spans="1:14" ht="12.75">
      <c r="A55" s="1" t="s">
        <v>11</v>
      </c>
      <c r="B55" s="6">
        <v>342</v>
      </c>
      <c r="C55" s="7">
        <f t="shared" si="20"/>
        <v>0.00383575778647615</v>
      </c>
      <c r="D55" s="6">
        <v>739</v>
      </c>
      <c r="E55" s="7">
        <f t="shared" si="21"/>
        <v>0.0035529016966427724</v>
      </c>
      <c r="F55" s="20">
        <v>2985737010</v>
      </c>
      <c r="G55" s="7">
        <f t="shared" si="22"/>
        <v>0.012741223897260049</v>
      </c>
      <c r="H55" s="20">
        <f t="shared" si="23"/>
        <v>4040239.5263870093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89161</v>
      </c>
      <c r="C57" s="11">
        <f t="shared" si="24"/>
        <v>1</v>
      </c>
      <c r="D57" s="10">
        <f t="shared" si="24"/>
        <v>207999</v>
      </c>
      <c r="E57" s="11">
        <f t="shared" si="24"/>
        <v>1.0000000000000002</v>
      </c>
      <c r="F57" s="10">
        <f t="shared" si="24"/>
        <v>234336750855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dbailey</cp:lastModifiedBy>
  <cp:lastPrinted>2001-02-08T21:22:29Z</cp:lastPrinted>
  <dcterms:created xsi:type="dcterms:W3CDTF">2000-09-06T18:30:25Z</dcterms:created>
  <dcterms:modified xsi:type="dcterms:W3CDTF">2007-06-07T21:01:45Z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